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<sst xmlns="http://schemas.openxmlformats.org/spreadsheetml/2006/main" count="66" uniqueCount="39">
  <si>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наименование</t>
  </si>
  <si>
    <t>цена</t>
  </si>
  <si>
    <t>физический показатель</t>
  </si>
  <si>
    <t>Членские взносы</t>
  </si>
  <si>
    <t>Иные доходы</t>
  </si>
  <si>
    <t>-</t>
  </si>
  <si>
    <t>Доходы</t>
  </si>
  <si>
    <t>Расходы</t>
  </si>
  <si>
    <t>Налог на землю</t>
  </si>
  <si>
    <t xml:space="preserve">Налог </t>
  </si>
  <si>
    <t>Расходы на эл.эн.</t>
  </si>
  <si>
    <t>Вывоз мусора</t>
  </si>
  <si>
    <t>Содержание собак</t>
  </si>
  <si>
    <t>Закуп угля, дров</t>
  </si>
  <si>
    <t>Транспортные расходы</t>
  </si>
  <si>
    <t>Услуги связи</t>
  </si>
  <si>
    <t>Услуги банка</t>
  </si>
  <si>
    <t>Ремон, обслуживание имущества</t>
  </si>
  <si>
    <t>З/п председатель</t>
  </si>
  <si>
    <t>Бухгалтер</t>
  </si>
  <si>
    <t>Сторож</t>
  </si>
  <si>
    <t>Моторист</t>
  </si>
  <si>
    <t>Электрик</t>
  </si>
  <si>
    <t>Приобретение товаров, работ услуг</t>
  </si>
  <si>
    <t>Итого доходы</t>
  </si>
  <si>
    <t>Итого расходы</t>
  </si>
  <si>
    <t>количество</t>
  </si>
  <si>
    <t>Целевые взносы</t>
  </si>
  <si>
    <t>Сумма</t>
  </si>
  <si>
    <t>кв/час</t>
  </si>
  <si>
    <t>месяц</t>
  </si>
  <si>
    <t>Итого</t>
  </si>
  <si>
    <t>кол-во членов</t>
  </si>
  <si>
    <t>площадь в сотках</t>
  </si>
  <si>
    <t xml:space="preserve">единица </t>
  </si>
  <si>
    <t xml:space="preserve">участок </t>
  </si>
  <si>
    <t>сотка</t>
  </si>
  <si>
    <t>Прочее</t>
  </si>
  <si>
    <t>Разница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</si>
</sst>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39"/>
  <sheetViews>
    <sheetView tabSelected="1" workbookViewId="0" topLeftCell="A7">
      <selection activeCell="M15" sqref="M15"/>
    </sheetView>
  </sheetViews>
  <sheetFormatPr defaultColWidth="9.140625" defaultRowHeight="12.75"/>
  <cols>
    <col min="2" max="2" width="21.421875" style="0" bestFit="1" customWidth="1"/>
    <col min="3" max="3" width="15.8515625" style="0" customWidth="1"/>
    <col min="4" max="4" width="15.421875" style="0" customWidth="1"/>
    <col min="5" max="5" width="11.57421875" style="0" bestFit="1" customWidth="1"/>
    <col min="6" max="6" width="14.140625" style="0" bestFit="1" customWidth="1"/>
    <col min="8" max="8" width="11.8515625" style="0" customWidth="1"/>
  </cols>
  <sheetData>
    <row r="9" spans="2:8" ht="24.75" customHeight="1">
      <c r="B9" s="18" t="s">
        <v>0</v>
      </c>
      <c r="C9" s="20" t="s">
        <v>2</v>
      </c>
      <c r="D9" s="21"/>
      <c r="E9" s="18" t="s">
        <v>1</v>
      </c>
      <c r="F9" s="18" t="s">
        <v>28</v>
      </c>
      <c r="G9" s="18" t="s">
        <v>9</v>
      </c>
      <c r="H9" s="18" t="s">
        <v>31</v>
      </c>
    </row>
    <row r="10" spans="2:8" ht="24.75" customHeight="1">
      <c r="B10" s="19"/>
      <c r="C10" s="22" t="s">
        <v>34</v>
      </c>
      <c r="D10" s="8" t="s">
        <v>26</v>
      </c>
      <c r="E10" s="19"/>
      <c r="F10" s="19"/>
      <c r="G10" s="19"/>
      <c r="H10" s="19"/>
    </row>
    <row r="11" spans="2:8" ht="24.75" customHeight="1">
      <c r="B11" s="14" t="s">
        <v>6</v>
      </c>
      <c r="C11" s="14"/>
      <c r="D11" s="14"/>
      <c r="E11" s="14"/>
      <c r="F11" s="14"/>
      <c r="G11" s="14"/>
      <c r="H11" s="14"/>
    </row>
    <row r="12" spans="2:8" ht="12.75">
      <c r="B12" s="1" t="s">
        <v>3</v>
      </c>
      <c r="C12" s="1" t="s">
        <v>33</v>
      </c>
      <c r="D12" s="3">
        <v>2244.16</v>
      </c>
      <c r="E12" s="3">
        <v>950</v>
      </c>
      <c r="F12" s="3">
        <f>D12*E12</f>
        <v>2131952</v>
      </c>
      <c r="G12" s="3">
        <v>0</v>
      </c>
      <c r="H12" s="3">
        <f>F12</f>
        <v>2131952</v>
      </c>
    </row>
    <row r="13" spans="2:8" ht="12.75">
      <c r="B13" s="1" t="s">
        <v>27</v>
      </c>
      <c r="C13" s="1" t="s">
        <v>32</v>
      </c>
      <c r="D13" s="3">
        <v>334</v>
      </c>
      <c r="E13" s="3">
        <v>1000</v>
      </c>
      <c r="F13" s="3">
        <f>D13*E13</f>
        <v>334000</v>
      </c>
      <c r="G13" s="3">
        <v>0</v>
      </c>
      <c r="H13" s="3">
        <f>F13</f>
        <v>334000</v>
      </c>
    </row>
    <row r="14" spans="2:8" ht="12.75">
      <c r="B14" s="1" t="s">
        <v>4</v>
      </c>
      <c r="C14" s="1"/>
      <c r="D14" s="4">
        <v>1</v>
      </c>
      <c r="E14" s="3">
        <v>50000</v>
      </c>
      <c r="F14" s="3">
        <f>D14*E14</f>
        <v>50000</v>
      </c>
      <c r="G14" s="3">
        <f>E14*6%</f>
        <v>3000</v>
      </c>
      <c r="H14" s="3">
        <f>F14-G14</f>
        <v>47000</v>
      </c>
    </row>
    <row r="15" spans="2:8" ht="12.75">
      <c r="B15" s="11" t="s">
        <v>24</v>
      </c>
      <c r="C15" s="12"/>
      <c r="D15" s="12"/>
      <c r="E15" s="12"/>
      <c r="F15" s="12"/>
      <c r="G15" s="13"/>
      <c r="H15" s="9">
        <f>SUM(H12:H14)</f>
        <v>2512952</v>
      </c>
    </row>
    <row r="16" spans="2:8" ht="12.75">
      <c r="B16" s="15" t="s">
        <v>7</v>
      </c>
      <c r="C16" s="16"/>
      <c r="D16" s="16"/>
      <c r="E16" s="16"/>
      <c r="F16" s="16"/>
      <c r="G16" s="16"/>
      <c r="H16" s="17"/>
    </row>
    <row r="17" spans="2:8" ht="12.75">
      <c r="B17" s="1" t="s">
        <v>8</v>
      </c>
      <c r="C17" s="1" t="s">
        <v>36</v>
      </c>
      <c r="D17" s="4">
        <v>2244.16</v>
      </c>
      <c r="E17" s="3">
        <v>6646.74</v>
      </c>
      <c r="F17" s="3">
        <f aca="true" t="shared" si="0" ref="F17:F24">D17*E17</f>
        <v>14916348.038399998</v>
      </c>
      <c r="G17" s="7">
        <v>0.003</v>
      </c>
      <c r="H17" s="3">
        <f>F17*G17</f>
        <v>44749.0441152</v>
      </c>
    </row>
    <row r="18" spans="2:8" ht="12.75">
      <c r="B18" s="1" t="s">
        <v>10</v>
      </c>
      <c r="C18" s="1" t="s">
        <v>29</v>
      </c>
      <c r="D18" s="4">
        <v>81081.08</v>
      </c>
      <c r="E18" s="4">
        <v>3.7</v>
      </c>
      <c r="F18" s="4">
        <f t="shared" si="0"/>
        <v>299999.99600000004</v>
      </c>
      <c r="G18" s="4" t="s">
        <v>5</v>
      </c>
      <c r="H18" s="3">
        <f aca="true" t="shared" si="1" ref="H18:H24">F18</f>
        <v>299999.99600000004</v>
      </c>
    </row>
    <row r="19" spans="2:8" ht="12.75">
      <c r="B19" s="1" t="s">
        <v>11</v>
      </c>
      <c r="C19" s="23" t="s">
        <v>35</v>
      </c>
      <c r="D19" s="10">
        <v>334</v>
      </c>
      <c r="E19" s="4">
        <v>280</v>
      </c>
      <c r="F19" s="4">
        <f t="shared" si="0"/>
        <v>93520</v>
      </c>
      <c r="G19" s="4" t="s">
        <v>5</v>
      </c>
      <c r="H19" s="3">
        <f t="shared" si="1"/>
        <v>93520</v>
      </c>
    </row>
    <row r="20" spans="2:8" ht="12.75">
      <c r="B20" s="1" t="s">
        <v>12</v>
      </c>
      <c r="C20" s="23" t="s">
        <v>30</v>
      </c>
      <c r="D20" s="10">
        <v>12</v>
      </c>
      <c r="E20" s="4">
        <v>1000</v>
      </c>
      <c r="F20" s="4">
        <f t="shared" si="0"/>
        <v>12000</v>
      </c>
      <c r="G20" s="4" t="s">
        <v>5</v>
      </c>
      <c r="H20" s="3">
        <f t="shared" si="1"/>
        <v>12000</v>
      </c>
    </row>
    <row r="21" spans="2:8" ht="12.75">
      <c r="B21" s="1" t="s">
        <v>13</v>
      </c>
      <c r="C21" s="23" t="s">
        <v>30</v>
      </c>
      <c r="D21" s="10">
        <v>3</v>
      </c>
      <c r="E21" s="4">
        <v>2000</v>
      </c>
      <c r="F21" s="4">
        <f t="shared" si="0"/>
        <v>6000</v>
      </c>
      <c r="G21" s="4" t="s">
        <v>5</v>
      </c>
      <c r="H21" s="3">
        <f t="shared" si="1"/>
        <v>6000</v>
      </c>
    </row>
    <row r="22" spans="2:8" ht="12.75">
      <c r="B22" s="1" t="s">
        <v>14</v>
      </c>
      <c r="C22" s="23" t="s">
        <v>30</v>
      </c>
      <c r="D22" s="10">
        <v>12</v>
      </c>
      <c r="E22" s="4">
        <v>3000</v>
      </c>
      <c r="F22" s="4">
        <f t="shared" si="0"/>
        <v>36000</v>
      </c>
      <c r="G22" s="4" t="s">
        <v>5</v>
      </c>
      <c r="H22" s="3">
        <f t="shared" si="1"/>
        <v>36000</v>
      </c>
    </row>
    <row r="23" spans="2:8" ht="12.75">
      <c r="B23" s="1" t="s">
        <v>15</v>
      </c>
      <c r="C23" s="1" t="s">
        <v>30</v>
      </c>
      <c r="D23" s="10">
        <v>12</v>
      </c>
      <c r="E23" s="4">
        <v>416.67</v>
      </c>
      <c r="F23" s="4">
        <f t="shared" si="0"/>
        <v>5000.04</v>
      </c>
      <c r="G23" s="4" t="s">
        <v>5</v>
      </c>
      <c r="H23" s="3">
        <f t="shared" si="1"/>
        <v>5000.04</v>
      </c>
    </row>
    <row r="24" spans="2:8" ht="12.75">
      <c r="B24" s="1" t="s">
        <v>16</v>
      </c>
      <c r="C24" s="1" t="s">
        <v>30</v>
      </c>
      <c r="D24" s="10">
        <v>12</v>
      </c>
      <c r="E24" s="4">
        <v>1000</v>
      </c>
      <c r="F24" s="4">
        <f t="shared" si="0"/>
        <v>12000</v>
      </c>
      <c r="G24" s="4" t="s">
        <v>5</v>
      </c>
      <c r="H24" s="3">
        <f t="shared" si="1"/>
        <v>12000</v>
      </c>
    </row>
    <row r="25" spans="2:8" ht="25.5">
      <c r="B25" s="2" t="s">
        <v>17</v>
      </c>
      <c r="C25" s="2"/>
      <c r="D25" s="4" t="s">
        <v>5</v>
      </c>
      <c r="E25" s="4" t="s">
        <v>5</v>
      </c>
      <c r="F25" s="4"/>
      <c r="G25" s="4" t="s">
        <v>5</v>
      </c>
      <c r="H25" s="3">
        <v>0</v>
      </c>
    </row>
    <row r="26" spans="2:8" ht="25.5">
      <c r="B26" s="2" t="s">
        <v>23</v>
      </c>
      <c r="C26" s="2"/>
      <c r="D26" s="5" t="s">
        <v>5</v>
      </c>
      <c r="E26" s="5" t="s">
        <v>5</v>
      </c>
      <c r="F26" s="5"/>
      <c r="G26" s="5" t="s">
        <v>5</v>
      </c>
      <c r="H26" s="3">
        <v>334000</v>
      </c>
    </row>
    <row r="27" spans="2:8" ht="12.75">
      <c r="B27" s="2" t="s">
        <v>37</v>
      </c>
      <c r="C27" s="2"/>
      <c r="D27" s="4"/>
      <c r="E27" s="4"/>
      <c r="F27" s="4"/>
      <c r="G27" s="4"/>
      <c r="H27" s="3">
        <v>0</v>
      </c>
    </row>
    <row r="28" spans="2:8" ht="12.75">
      <c r="B28" s="2" t="s">
        <v>37</v>
      </c>
      <c r="C28" s="2"/>
      <c r="D28" s="4"/>
      <c r="E28" s="4"/>
      <c r="F28" s="4"/>
      <c r="G28" s="4"/>
      <c r="H28" s="3">
        <v>0</v>
      </c>
    </row>
    <row r="29" spans="2:8" ht="12.75">
      <c r="B29" s="2" t="s">
        <v>37</v>
      </c>
      <c r="C29" s="2"/>
      <c r="D29" s="4"/>
      <c r="E29" s="4"/>
      <c r="F29" s="4"/>
      <c r="G29" s="4"/>
      <c r="H29" s="3">
        <v>0</v>
      </c>
    </row>
    <row r="30" spans="2:8" ht="12.75">
      <c r="B30" s="2" t="s">
        <v>37</v>
      </c>
      <c r="C30" s="2"/>
      <c r="D30" s="4"/>
      <c r="E30" s="4"/>
      <c r="F30" s="4"/>
      <c r="G30" s="4"/>
      <c r="H30" s="3">
        <v>0</v>
      </c>
    </row>
    <row r="31" spans="2:8" ht="12.75">
      <c r="B31" s="2" t="s">
        <v>37</v>
      </c>
      <c r="C31" s="2"/>
      <c r="D31" s="4"/>
      <c r="E31" s="4"/>
      <c r="F31" s="4"/>
      <c r="G31" s="4"/>
      <c r="H31" s="3">
        <v>0</v>
      </c>
    </row>
    <row r="32" spans="2:8" ht="12.75">
      <c r="B32" s="1" t="s">
        <v>18</v>
      </c>
      <c r="C32" s="1" t="s">
        <v>30</v>
      </c>
      <c r="D32" s="6">
        <v>12</v>
      </c>
      <c r="E32" s="3">
        <v>15000</v>
      </c>
      <c r="F32" s="3">
        <f aca="true" t="shared" si="2" ref="F32:F37">D32*E32</f>
        <v>180000</v>
      </c>
      <c r="G32" s="7">
        <v>0.302</v>
      </c>
      <c r="H32" s="3">
        <f aca="true" t="shared" si="3" ref="H32:H37">F32*G32+F32</f>
        <v>234360</v>
      </c>
    </row>
    <row r="33" spans="2:8" ht="12.75">
      <c r="B33" s="1" t="s">
        <v>19</v>
      </c>
      <c r="C33" s="1" t="s">
        <v>30</v>
      </c>
      <c r="D33" s="6">
        <v>12</v>
      </c>
      <c r="E33" s="3">
        <v>15000</v>
      </c>
      <c r="F33" s="3">
        <f t="shared" si="2"/>
        <v>180000</v>
      </c>
      <c r="G33" s="7">
        <v>0.302</v>
      </c>
      <c r="H33" s="3">
        <f t="shared" si="3"/>
        <v>234360</v>
      </c>
    </row>
    <row r="34" spans="2:8" ht="12.75">
      <c r="B34" s="1" t="s">
        <v>20</v>
      </c>
      <c r="C34" s="1" t="s">
        <v>30</v>
      </c>
      <c r="D34" s="6">
        <v>12</v>
      </c>
      <c r="E34" s="3">
        <v>15000</v>
      </c>
      <c r="F34" s="3">
        <f t="shared" si="2"/>
        <v>180000</v>
      </c>
      <c r="G34" s="7">
        <v>0.302</v>
      </c>
      <c r="H34" s="3">
        <f t="shared" si="3"/>
        <v>234360</v>
      </c>
    </row>
    <row r="35" spans="2:8" ht="12.75">
      <c r="B35" s="1" t="s">
        <v>20</v>
      </c>
      <c r="C35" s="1" t="s">
        <v>30</v>
      </c>
      <c r="D35" s="6">
        <v>6</v>
      </c>
      <c r="E35" s="3">
        <v>7500</v>
      </c>
      <c r="F35" s="3">
        <f t="shared" si="2"/>
        <v>45000</v>
      </c>
      <c r="G35" s="7">
        <v>0.302</v>
      </c>
      <c r="H35" s="3">
        <f t="shared" si="3"/>
        <v>58590</v>
      </c>
    </row>
    <row r="36" spans="2:8" ht="12.75">
      <c r="B36" s="1" t="s">
        <v>21</v>
      </c>
      <c r="C36" s="1" t="s">
        <v>30</v>
      </c>
      <c r="D36" s="6">
        <v>6</v>
      </c>
      <c r="E36" s="3">
        <v>7500</v>
      </c>
      <c r="F36" s="3">
        <f t="shared" si="2"/>
        <v>45000</v>
      </c>
      <c r="G36" s="7">
        <v>0.302</v>
      </c>
      <c r="H36" s="3">
        <f t="shared" si="3"/>
        <v>58590</v>
      </c>
    </row>
    <row r="37" spans="2:8" ht="12.75">
      <c r="B37" s="1" t="s">
        <v>22</v>
      </c>
      <c r="C37" s="1" t="s">
        <v>30</v>
      </c>
      <c r="D37" s="6">
        <v>6</v>
      </c>
      <c r="E37" s="3">
        <v>7500</v>
      </c>
      <c r="F37" s="3">
        <f t="shared" si="2"/>
        <v>45000</v>
      </c>
      <c r="G37" s="7">
        <v>0.302</v>
      </c>
      <c r="H37" s="3">
        <f t="shared" si="3"/>
        <v>58590</v>
      </c>
    </row>
    <row r="38" spans="2:8" ht="12.75">
      <c r="B38" s="11" t="s">
        <v>25</v>
      </c>
      <c r="C38" s="12"/>
      <c r="D38" s="12"/>
      <c r="E38" s="12"/>
      <c r="F38" s="12"/>
      <c r="G38" s="13"/>
      <c r="H38" s="9">
        <f>SUM(H17:H37)</f>
        <v>1722119.0801152</v>
      </c>
    </row>
    <row r="39" spans="2:8" ht="12.75">
      <c r="B39" s="11" t="s">
        <v>38</v>
      </c>
      <c r="C39" s="12"/>
      <c r="D39" s="12"/>
      <c r="E39" s="12"/>
      <c r="F39" s="12"/>
      <c r="G39" s="13"/>
      <c r="H39" s="9">
        <f>H15-H38</f>
        <v>790832.9198848</v>
      </c>
    </row>
  </sheetData>
  <mergeCells count="11">
    <mergeCell ref="G9:G10"/>
    <mergeCell ref="H9:H10"/>
    <mergeCell ref="C9:D9"/>
    <mergeCell ref="B9:B10"/>
    <mergeCell ref="E9:E10"/>
    <mergeCell ref="F9:F10"/>
    <mergeCell ref="B39:G39"/>
    <mergeCell ref="B15:G15"/>
    <mergeCell ref="B11:H11"/>
    <mergeCell ref="B16:H16"/>
    <mergeCell ref="B38:G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2020-06-09T10:54:26Z</cp:lastPrinted>
  <dcterms:created xsi:type="dcterms:W3CDTF">1996-10-08T23:32:33Z</dcterms:created>
  <dcterms:modified xsi:type="dcterms:W3CDTF">2020-06-09T09:07:35Z</dcterms:modified>
  <cp:category/>
  <cp:version/>
  <cp:contentType/>
  <cp:contentStatus/>
</cp:coreProperties>
</file>